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Šveitsi-Eesti koostööprogramm/Töörühm/09 Kirj menetlus dets 2025 - CH partneri 2026 tegevuskava/"/>
    </mc:Choice>
  </mc:AlternateContent>
  <xr:revisionPtr revIDLastSave="22" documentId="13_ncr:1_{82B32053-EC0D-4FF2-8687-513EE5692E3A}" xr6:coauthVersionLast="47" xr6:coauthVersionMax="47" xr10:uidLastSave="{EC826FAA-E023-4F70-B039-ABE61DEFE074}"/>
  <bookViews>
    <workbookView xWindow="-120" yWindow="-120" windowWidth="29040" windowHeight="15720" xr2:uid="{E7DF092C-3FDC-441C-BCC4-9FA0247414DE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2" i="1"/>
  <c r="F37" i="1"/>
  <c r="G37" i="1" s="1"/>
  <c r="F32" i="1"/>
  <c r="G32" i="1" s="1"/>
  <c r="F24" i="1"/>
  <c r="G24" i="1" s="1"/>
  <c r="F15" i="1"/>
  <c r="G15" i="1" s="1"/>
  <c r="I15" i="1" s="1"/>
  <c r="G42" i="1"/>
  <c r="I32" i="1" l="1"/>
  <c r="H45" i="1"/>
  <c r="G45" i="1"/>
  <c r="I37" i="1"/>
  <c r="E45" i="1"/>
  <c r="D45" i="1"/>
  <c r="I24" i="1"/>
  <c r="I42" i="1"/>
  <c r="I45" i="1" l="1"/>
</calcChain>
</file>

<file path=xl/sharedStrings.xml><?xml version="1.0" encoding="utf-8"?>
<sst xmlns="http://schemas.openxmlformats.org/spreadsheetml/2006/main" count="74" uniqueCount="66">
  <si>
    <t>Annex 3 – Budget template</t>
  </si>
  <si>
    <t>Budget</t>
  </si>
  <si>
    <t>Programme Name:</t>
  </si>
  <si>
    <t>Supporting Social Inclusion (SSIP)</t>
  </si>
  <si>
    <t>Programme Operator:</t>
  </si>
  <si>
    <t>Ministry of Culture</t>
  </si>
  <si>
    <t>Swiss Support Measure Partner:</t>
  </si>
  <si>
    <t>Bern University of Applied Sciences</t>
  </si>
  <si>
    <t>The budget is an annex to the Action Plan for the period:</t>
  </si>
  <si>
    <t>EUR</t>
  </si>
  <si>
    <t>Total</t>
  </si>
  <si>
    <t>Programme Component 1:</t>
  </si>
  <si>
    <t>Cultural and linguistic integration</t>
  </si>
  <si>
    <t>1.1</t>
  </si>
  <si>
    <t>1.2</t>
  </si>
  <si>
    <t>1.3</t>
  </si>
  <si>
    <t>1.4</t>
  </si>
  <si>
    <t>Planning workshop Study Trip</t>
  </si>
  <si>
    <t>1.5</t>
  </si>
  <si>
    <t>Study Trip Switzerland 10 Persons</t>
  </si>
  <si>
    <t>1.6</t>
  </si>
  <si>
    <t>Conference by National Library (RaRa)</t>
  </si>
  <si>
    <t>1.7</t>
  </si>
  <si>
    <t>Integration Conference November</t>
  </si>
  <si>
    <t>1.8</t>
  </si>
  <si>
    <t>Planning 2027</t>
  </si>
  <si>
    <t>Programme Component 2:</t>
  </si>
  <si>
    <t>Strengthening the social- and child protection services</t>
  </si>
  <si>
    <t>2.1</t>
  </si>
  <si>
    <t>2.2</t>
  </si>
  <si>
    <t>2.3</t>
  </si>
  <si>
    <t>2.4</t>
  </si>
  <si>
    <t>2.5</t>
  </si>
  <si>
    <t>2.6</t>
  </si>
  <si>
    <t>Study Trip Estonia</t>
  </si>
  <si>
    <t>(one extra person for coordination)</t>
  </si>
  <si>
    <t>Programme Component 3:</t>
  </si>
  <si>
    <t>Increasing multicultural competence in the education sector</t>
  </si>
  <si>
    <t>3.1</t>
  </si>
  <si>
    <t>Event: Different conceptualizations of mulitilingualism and multiculuralism</t>
  </si>
  <si>
    <t>3.2</t>
  </si>
  <si>
    <t xml:space="preserve">Swiss expert co-teaching and/or observing at Tallinn University  </t>
  </si>
  <si>
    <t>3.3</t>
  </si>
  <si>
    <t xml:space="preserve">Best practice exchange meeting with experts from the universities of teacher education (PH) </t>
  </si>
  <si>
    <t>3.4</t>
  </si>
  <si>
    <t>Programme Component 4:</t>
  </si>
  <si>
    <t>Strengthening civil society through social innovation</t>
  </si>
  <si>
    <t>4.1</t>
  </si>
  <si>
    <t xml:space="preserve">Swiss experts in consulting role for the upcoming manual and online course </t>
  </si>
  <si>
    <t>4.2</t>
  </si>
  <si>
    <t>4.3</t>
  </si>
  <si>
    <t>4.4</t>
  </si>
  <si>
    <t>Management Cost</t>
  </si>
  <si>
    <t>5.1</t>
  </si>
  <si>
    <t xml:space="preserve">General Management </t>
  </si>
  <si>
    <t>5.2</t>
  </si>
  <si>
    <t xml:space="preserve">Reporting </t>
  </si>
  <si>
    <t>Feedback Concept "digital tools"</t>
  </si>
  <si>
    <t>Feedback Concept "councelling"</t>
  </si>
  <si>
    <t>Feedback "volunteers engagement model"</t>
  </si>
  <si>
    <t>2.7</t>
  </si>
  <si>
    <t>Workshop 1 Pracitice-oriented social work currilulum and practicum</t>
  </si>
  <si>
    <t>Workshop 2 Clinical social work</t>
  </si>
  <si>
    <t>Workshop 3 Well-being social workers</t>
  </si>
  <si>
    <t>Workshop 4 Further Education</t>
  </si>
  <si>
    <t>Workshop 5 Language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</si>
</sst>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EUR]\ #,##0.00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16" fontId="1" fillId="0" borderId="1" xfId="0" quotePrefix="1" applyNumberFormat="1" applyFont="1" applyBorder="1"/>
    <xf numFmtId="0" fontId="1" fillId="0" borderId="1" xfId="0" quotePrefix="1" applyFont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1" fillId="0" borderId="0" xfId="0" applyFont="1" applyAlignment="1">
      <alignment horizontal="right"/>
    </xf>
    <xf numFmtId="0" fontId="5" fillId="4" borderId="1" xfId="0" applyFont="1" applyFill="1" applyBorder="1"/>
    <xf numFmtId="49" fontId="1" fillId="0" borderId="1" xfId="0" quotePrefix="1" applyNumberFormat="1" applyFont="1" applyBorder="1"/>
    <xf numFmtId="49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164" fontId="1" fillId="3" borderId="1" xfId="0" applyNumberFormat="1" applyFont="1" applyFill="1" applyBorder="1"/>
    <xf numFmtId="164" fontId="1" fillId="0" borderId="1" xfId="0" applyNumberFormat="1" applyFont="1" applyBorder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63500</xdr:rowOff>
    </xdr:from>
    <xdr:to>
      <xdr:col>2</xdr:col>
      <xdr:colOff>438785</xdr:colOff>
      <xdr:row>4</xdr:row>
      <xdr:rowOff>169545</xdr:rowOff>
    </xdr:to>
    <xdr:pic>
      <xdr:nvPicPr>
        <xdr:cNvPr id="2" name="Pilt 1" descr="Pilt, millel on kujutatud Graafika, logo, sümbol, graafiline disain&#10;&#10;Kirjeldus on genereeritud automaatselt">
          <a:extLst>
            <a:ext uri="{FF2B5EF4-FFF2-40B4-BE49-F238E27FC236}">
              <a16:creationId xmlns:a16="http://schemas.microsoft.com/office/drawing/2014/main" id="{292AEE73-13A0-0C38-A07E-7F463BF0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69875"/>
          <a:ext cx="2444750" cy="738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9F03-C391-4D6B-84A3-4C575B9D290B}">
  <dimension ref="A2:J45"/>
  <sheetViews>
    <sheetView tabSelected="1" topLeftCell="A10" zoomScaleNormal="100" zoomScaleSheetLayoutView="100" workbookViewId="0">
      <selection activeCell="H37" sqref="H37"/>
    </sheetView>
  </sheetViews>
  <sheetFormatPr defaultColWidth="9.140625" defaultRowHeight="15.75" x14ac:dyDescent="0.25"/>
  <cols>
    <col min="1" max="1" width="10.28515625" style="1" customWidth="1"/>
    <col min="2" max="2" width="32.42578125" style="1" customWidth="1"/>
    <col min="3" max="3" width="61" style="1" bestFit="1" customWidth="1"/>
    <col min="4" max="4" width="15.7109375" style="1" customWidth="1"/>
    <col min="5" max="5" width="16.7109375" style="1" customWidth="1"/>
    <col min="6" max="6" width="17" style="1" customWidth="1"/>
    <col min="7" max="7" width="17.7109375" style="1" customWidth="1"/>
    <col min="8" max="8" width="18.140625" style="1" customWidth="1"/>
    <col min="9" max="9" width="18.28515625" style="1" customWidth="1"/>
    <col min="10" max="16384" width="9.140625" style="1"/>
  </cols>
  <sheetData>
    <row r="2" spans="1:10" x14ac:dyDescent="0.25">
      <c r="I2" s="14" t="s">
        <v>0</v>
      </c>
    </row>
    <row r="6" spans="1:10" x14ac:dyDescent="0.25">
      <c r="B6" s="2" t="s">
        <v>1</v>
      </c>
    </row>
    <row r="7" spans="1:10" x14ac:dyDescent="0.25">
      <c r="C7" s="6"/>
    </row>
    <row r="8" spans="1:10" x14ac:dyDescent="0.25">
      <c r="B8" s="3" t="s">
        <v>2</v>
      </c>
      <c r="C8" s="3" t="s">
        <v>3</v>
      </c>
      <c r="D8" s="7"/>
    </row>
    <row r="9" spans="1:10" x14ac:dyDescent="0.25">
      <c r="B9" s="3" t="s">
        <v>4</v>
      </c>
      <c r="C9" s="3" t="s">
        <v>5</v>
      </c>
      <c r="D9" s="7"/>
    </row>
    <row r="10" spans="1:10" x14ac:dyDescent="0.25">
      <c r="B10" s="3" t="s">
        <v>6</v>
      </c>
      <c r="C10" s="3" t="s">
        <v>7</v>
      </c>
    </row>
    <row r="11" spans="1:10" ht="31.5" x14ac:dyDescent="0.25">
      <c r="B11" s="3" t="s">
        <v>8</v>
      </c>
      <c r="C11" s="21">
        <v>2026</v>
      </c>
      <c r="D11" s="7"/>
    </row>
    <row r="12" spans="1:10" x14ac:dyDescent="0.25">
      <c r="B12" s="5"/>
      <c r="C12" s="5"/>
    </row>
    <row r="13" spans="1:10" x14ac:dyDescent="0.25">
      <c r="B13" s="5"/>
      <c r="C13" s="5"/>
      <c r="D13" s="27" t="s">
        <v>9</v>
      </c>
      <c r="E13" s="28"/>
      <c r="F13" s="28"/>
      <c r="G13" s="28"/>
      <c r="H13" s="28"/>
      <c r="I13" s="28"/>
      <c r="J13" s="22" t="s">
        <v>1</v>
      </c>
    </row>
    <row r="14" spans="1:10" x14ac:dyDescent="0.25">
      <c r="D14" s="13">
        <v>2024</v>
      </c>
      <c r="E14" s="13">
        <v>2025</v>
      </c>
      <c r="F14" s="15">
        <v>2026</v>
      </c>
      <c r="G14" s="13">
        <v>2027</v>
      </c>
      <c r="H14" s="13">
        <v>2028</v>
      </c>
      <c r="I14" s="12" t="s">
        <v>10</v>
      </c>
      <c r="J14" s="22" t="s">
        <v>10</v>
      </c>
    </row>
    <row r="15" spans="1:10" x14ac:dyDescent="0.25">
      <c r="A15" s="8"/>
      <c r="B15" s="4" t="s">
        <v>11</v>
      </c>
      <c r="C15" s="4" t="s">
        <v>12</v>
      </c>
      <c r="D15" s="11">
        <v>2366.39</v>
      </c>
      <c r="E15" s="11">
        <v>16329.04</v>
      </c>
      <c r="F15" s="15">
        <f>SUM(F16:F23)</f>
        <v>46000</v>
      </c>
      <c r="G15" s="25">
        <f>(J15-D15-E15-F15)/2</f>
        <v>11652.285000000003</v>
      </c>
      <c r="H15" s="25">
        <v>11652.285</v>
      </c>
      <c r="I15" s="23">
        <f>D15+E15+F15+G15+H15</f>
        <v>88000</v>
      </c>
      <c r="J15" s="22">
        <v>88000</v>
      </c>
    </row>
    <row r="16" spans="1:10" x14ac:dyDescent="0.25">
      <c r="A16" s="17" t="s">
        <v>13</v>
      </c>
      <c r="B16" s="29" t="s">
        <v>57</v>
      </c>
      <c r="C16" s="30"/>
      <c r="D16" s="8"/>
      <c r="E16" s="8"/>
      <c r="F16" s="15">
        <v>2000</v>
      </c>
      <c r="G16" s="26"/>
      <c r="H16" s="26"/>
      <c r="I16" s="8"/>
      <c r="J16" s="22"/>
    </row>
    <row r="17" spans="1:10" x14ac:dyDescent="0.25">
      <c r="A17" s="17" t="s">
        <v>14</v>
      </c>
      <c r="B17" s="29" t="s">
        <v>58</v>
      </c>
      <c r="C17" s="30"/>
      <c r="D17" s="8"/>
      <c r="E17" s="8"/>
      <c r="F17" s="15">
        <v>2000</v>
      </c>
      <c r="G17" s="26"/>
      <c r="H17" s="26"/>
      <c r="I17" s="8"/>
      <c r="J17" s="22"/>
    </row>
    <row r="18" spans="1:10" x14ac:dyDescent="0.25">
      <c r="A18" s="17" t="s">
        <v>15</v>
      </c>
      <c r="B18" s="29" t="s">
        <v>59</v>
      </c>
      <c r="C18" s="30"/>
      <c r="D18" s="8"/>
      <c r="E18" s="8"/>
      <c r="F18" s="15">
        <v>2000</v>
      </c>
      <c r="G18" s="26"/>
      <c r="H18" s="26"/>
      <c r="I18" s="8"/>
      <c r="J18" s="22"/>
    </row>
    <row r="19" spans="1:10" x14ac:dyDescent="0.25">
      <c r="A19" s="17" t="s">
        <v>16</v>
      </c>
      <c r="B19" s="31" t="s">
        <v>17</v>
      </c>
      <c r="C19" s="31"/>
      <c r="D19" s="8"/>
      <c r="E19" s="8"/>
      <c r="F19" s="15">
        <v>2000</v>
      </c>
      <c r="G19" s="26"/>
      <c r="H19" s="26"/>
      <c r="I19" s="8"/>
      <c r="J19" s="22"/>
    </row>
    <row r="20" spans="1:10" x14ac:dyDescent="0.25">
      <c r="A20" s="17" t="s">
        <v>18</v>
      </c>
      <c r="B20" s="29" t="s">
        <v>19</v>
      </c>
      <c r="C20" s="30"/>
      <c r="D20" s="8"/>
      <c r="E20" s="8"/>
      <c r="F20" s="15">
        <v>27000</v>
      </c>
      <c r="G20" s="26"/>
      <c r="H20" s="26"/>
      <c r="I20" s="8"/>
      <c r="J20" s="22"/>
    </row>
    <row r="21" spans="1:10" x14ac:dyDescent="0.25">
      <c r="A21" s="17" t="s">
        <v>20</v>
      </c>
      <c r="B21" s="29" t="s">
        <v>21</v>
      </c>
      <c r="C21" s="30"/>
      <c r="D21" s="8"/>
      <c r="E21" s="8"/>
      <c r="F21" s="15">
        <v>4500</v>
      </c>
      <c r="G21" s="26"/>
      <c r="H21" s="26"/>
      <c r="I21" s="8"/>
      <c r="J21" s="22"/>
    </row>
    <row r="22" spans="1:10" x14ac:dyDescent="0.25">
      <c r="A22" s="17" t="s">
        <v>22</v>
      </c>
      <c r="B22" s="29" t="s">
        <v>23</v>
      </c>
      <c r="C22" s="30"/>
      <c r="D22" s="8"/>
      <c r="E22" s="8"/>
      <c r="F22" s="15">
        <v>4500</v>
      </c>
      <c r="G22" s="26"/>
      <c r="H22" s="26"/>
      <c r="I22" s="8"/>
      <c r="J22" s="22"/>
    </row>
    <row r="23" spans="1:10" x14ac:dyDescent="0.25">
      <c r="A23" s="17" t="s">
        <v>24</v>
      </c>
      <c r="B23" s="20" t="s">
        <v>25</v>
      </c>
      <c r="C23" s="19"/>
      <c r="D23" s="8"/>
      <c r="E23" s="8"/>
      <c r="F23" s="15">
        <v>2000</v>
      </c>
      <c r="G23" s="26"/>
      <c r="H23" s="26"/>
      <c r="I23" s="8"/>
      <c r="J23" s="22"/>
    </row>
    <row r="24" spans="1:10" x14ac:dyDescent="0.25">
      <c r="A24" s="8"/>
      <c r="B24" s="4" t="s">
        <v>26</v>
      </c>
      <c r="C24" s="4" t="s">
        <v>27</v>
      </c>
      <c r="D24" s="11">
        <v>2366.39</v>
      </c>
      <c r="E24" s="11">
        <v>23659.05</v>
      </c>
      <c r="F24" s="15">
        <f>SUM(F25:F31)</f>
        <v>22500</v>
      </c>
      <c r="G24" s="25">
        <f>(J24-D24-E24-F24)/2</f>
        <v>19737.28</v>
      </c>
      <c r="H24" s="25">
        <v>19737.28</v>
      </c>
      <c r="I24" s="23">
        <f t="shared" ref="I24" si="0">D24+E24+F24+G24+H24</f>
        <v>88000</v>
      </c>
      <c r="J24" s="22">
        <v>88000</v>
      </c>
    </row>
    <row r="25" spans="1:10" x14ac:dyDescent="0.25">
      <c r="A25" s="9" t="s">
        <v>28</v>
      </c>
      <c r="B25" s="31" t="s">
        <v>61</v>
      </c>
      <c r="C25" s="31"/>
      <c r="D25" s="8"/>
      <c r="E25" s="8"/>
      <c r="F25" s="15">
        <v>4000</v>
      </c>
      <c r="G25" s="26"/>
      <c r="H25" s="26"/>
      <c r="I25" s="8"/>
      <c r="J25" s="22"/>
    </row>
    <row r="26" spans="1:10" x14ac:dyDescent="0.25">
      <c r="A26" s="10" t="s">
        <v>29</v>
      </c>
      <c r="B26" s="31" t="s">
        <v>62</v>
      </c>
      <c r="C26" s="31"/>
      <c r="D26" s="8"/>
      <c r="E26" s="8"/>
      <c r="F26" s="15">
        <v>3000</v>
      </c>
      <c r="G26" s="26"/>
      <c r="H26" s="26"/>
      <c r="I26" s="8"/>
      <c r="J26" s="22"/>
    </row>
    <row r="27" spans="1:10" x14ac:dyDescent="0.25">
      <c r="A27" s="9" t="s">
        <v>30</v>
      </c>
      <c r="B27" s="18" t="s">
        <v>63</v>
      </c>
      <c r="C27" s="18"/>
      <c r="D27" s="8"/>
      <c r="E27" s="8"/>
      <c r="F27" s="15">
        <v>3000</v>
      </c>
      <c r="G27" s="26"/>
      <c r="H27" s="26"/>
      <c r="I27" s="8"/>
      <c r="J27" s="22"/>
    </row>
    <row r="28" spans="1:10" x14ac:dyDescent="0.25">
      <c r="A28" s="10" t="s">
        <v>31</v>
      </c>
      <c r="B28" s="18" t="s">
        <v>64</v>
      </c>
      <c r="C28" s="18"/>
      <c r="D28" s="8"/>
      <c r="E28" s="8"/>
      <c r="F28" s="15">
        <v>3000</v>
      </c>
      <c r="G28" s="26"/>
      <c r="H28" s="26"/>
      <c r="I28" s="8"/>
      <c r="J28" s="22"/>
    </row>
    <row r="29" spans="1:10" x14ac:dyDescent="0.25">
      <c r="A29" s="9" t="s">
        <v>32</v>
      </c>
      <c r="B29" s="31" t="s">
        <v>65</v>
      </c>
      <c r="C29" s="31"/>
      <c r="D29" s="8"/>
      <c r="E29" s="8"/>
      <c r="F29" s="15">
        <v>3000</v>
      </c>
      <c r="G29" s="26"/>
      <c r="H29" s="26"/>
      <c r="I29" s="8"/>
      <c r="J29" s="22"/>
    </row>
    <row r="30" spans="1:10" x14ac:dyDescent="0.25">
      <c r="A30" s="10" t="s">
        <v>33</v>
      </c>
      <c r="B30" s="18" t="s">
        <v>34</v>
      </c>
      <c r="C30" s="18" t="s">
        <v>35</v>
      </c>
      <c r="D30" s="8"/>
      <c r="E30" s="8"/>
      <c r="F30" s="15">
        <v>4500</v>
      </c>
      <c r="G30" s="26"/>
      <c r="H30" s="26"/>
      <c r="I30" s="8"/>
      <c r="J30" s="22"/>
    </row>
    <row r="31" spans="1:10" x14ac:dyDescent="0.25">
      <c r="A31" s="10" t="s">
        <v>60</v>
      </c>
      <c r="B31" s="18" t="s">
        <v>25</v>
      </c>
      <c r="C31" s="18"/>
      <c r="D31" s="8"/>
      <c r="E31" s="8"/>
      <c r="F31" s="15">
        <v>2000</v>
      </c>
      <c r="G31" s="26"/>
      <c r="H31" s="26"/>
      <c r="I31" s="8"/>
      <c r="J31" s="22"/>
    </row>
    <row r="32" spans="1:10" x14ac:dyDescent="0.25">
      <c r="A32" s="8"/>
      <c r="B32" s="4" t="s">
        <v>36</v>
      </c>
      <c r="C32" s="4" t="s">
        <v>37</v>
      </c>
      <c r="D32" s="11">
        <v>2392.85</v>
      </c>
      <c r="E32" s="11">
        <v>13568.09</v>
      </c>
      <c r="F32" s="15">
        <f>SUM(F33:F36)</f>
        <v>19000</v>
      </c>
      <c r="G32" s="25">
        <f>(J32-D32-E32-F32)/2</f>
        <v>26519.53</v>
      </c>
      <c r="H32" s="25">
        <v>26519.53</v>
      </c>
      <c r="I32" s="23">
        <f>D32+E32+F32+G32+H32</f>
        <v>88000</v>
      </c>
      <c r="J32" s="22">
        <v>88000</v>
      </c>
    </row>
    <row r="33" spans="1:10" x14ac:dyDescent="0.25">
      <c r="A33" s="9" t="s">
        <v>38</v>
      </c>
      <c r="B33" s="31" t="s">
        <v>39</v>
      </c>
      <c r="C33" s="31"/>
      <c r="D33" s="8"/>
      <c r="E33" s="8"/>
      <c r="F33" s="15">
        <v>3000</v>
      </c>
      <c r="G33" s="26"/>
      <c r="H33" s="26"/>
      <c r="I33" s="8"/>
      <c r="J33" s="22"/>
    </row>
    <row r="34" spans="1:10" x14ac:dyDescent="0.25">
      <c r="A34" s="10" t="s">
        <v>40</v>
      </c>
      <c r="B34" s="31" t="s">
        <v>41</v>
      </c>
      <c r="C34" s="31"/>
      <c r="D34" s="8"/>
      <c r="E34" s="8"/>
      <c r="F34" s="15">
        <v>10000</v>
      </c>
      <c r="G34" s="26"/>
      <c r="H34" s="26"/>
      <c r="I34" s="8"/>
      <c r="J34" s="22"/>
    </row>
    <row r="35" spans="1:10" x14ac:dyDescent="0.25">
      <c r="A35" s="16" t="s">
        <v>42</v>
      </c>
      <c r="B35" s="18" t="s">
        <v>43</v>
      </c>
      <c r="C35" s="18"/>
      <c r="D35" s="8"/>
      <c r="E35" s="8"/>
      <c r="F35" s="15">
        <v>4000</v>
      </c>
      <c r="G35" s="26"/>
      <c r="H35" s="26"/>
      <c r="I35" s="8"/>
      <c r="J35" s="22"/>
    </row>
    <row r="36" spans="1:10" x14ac:dyDescent="0.25">
      <c r="A36" s="17" t="s">
        <v>44</v>
      </c>
      <c r="B36" s="31" t="s">
        <v>25</v>
      </c>
      <c r="C36" s="31"/>
      <c r="D36" s="8"/>
      <c r="E36" s="8"/>
      <c r="F36" s="15">
        <v>2000</v>
      </c>
      <c r="G36" s="26"/>
      <c r="H36" s="26"/>
      <c r="I36" s="8"/>
      <c r="J36" s="22"/>
    </row>
    <row r="37" spans="1:10" x14ac:dyDescent="0.25">
      <c r="A37" s="8"/>
      <c r="B37" s="4" t="s">
        <v>45</v>
      </c>
      <c r="C37" s="4" t="s">
        <v>46</v>
      </c>
      <c r="D37" s="11">
        <v>2392.85</v>
      </c>
      <c r="E37" s="11">
        <v>6795.43</v>
      </c>
      <c r="F37" s="15">
        <f>SUM(F38:F41)</f>
        <v>35600</v>
      </c>
      <c r="G37" s="25">
        <f>(J37-D37-E37-F37)/2</f>
        <v>21605.86</v>
      </c>
      <c r="H37" s="25">
        <v>21605.86</v>
      </c>
      <c r="I37" s="23">
        <f>D37+E37+F37+G37+H37</f>
        <v>88000</v>
      </c>
      <c r="J37" s="22">
        <v>88000</v>
      </c>
    </row>
    <row r="38" spans="1:10" x14ac:dyDescent="0.25">
      <c r="A38" s="9" t="s">
        <v>47</v>
      </c>
      <c r="B38" s="34" t="s">
        <v>48</v>
      </c>
      <c r="C38" s="31"/>
      <c r="D38" s="8"/>
      <c r="E38" s="8"/>
      <c r="F38" s="15">
        <v>4600</v>
      </c>
      <c r="G38" s="26"/>
      <c r="H38" s="26"/>
      <c r="I38" s="8"/>
      <c r="J38" s="22"/>
    </row>
    <row r="39" spans="1:10" x14ac:dyDescent="0.25">
      <c r="A39" s="10" t="s">
        <v>49</v>
      </c>
      <c r="B39" s="31" t="s">
        <v>17</v>
      </c>
      <c r="C39" s="31"/>
      <c r="D39" s="8"/>
      <c r="E39" s="8"/>
      <c r="F39" s="15">
        <v>2000</v>
      </c>
      <c r="G39" s="26"/>
      <c r="H39" s="26"/>
      <c r="I39" s="8"/>
      <c r="J39" s="22"/>
    </row>
    <row r="40" spans="1:10" x14ac:dyDescent="0.25">
      <c r="A40" s="17" t="s">
        <v>50</v>
      </c>
      <c r="B40" s="31" t="s">
        <v>19</v>
      </c>
      <c r="C40" s="31"/>
      <c r="D40" s="8"/>
      <c r="E40" s="8"/>
      <c r="F40" s="15">
        <v>27000</v>
      </c>
      <c r="G40" s="26"/>
      <c r="H40" s="26"/>
      <c r="I40" s="8"/>
      <c r="J40" s="22"/>
    </row>
    <row r="41" spans="1:10" x14ac:dyDescent="0.25">
      <c r="A41" s="17" t="s">
        <v>51</v>
      </c>
      <c r="B41" s="20" t="s">
        <v>25</v>
      </c>
      <c r="C41" s="19"/>
      <c r="D41" s="8"/>
      <c r="E41" s="8"/>
      <c r="F41" s="15">
        <v>2000</v>
      </c>
      <c r="G41" s="26"/>
      <c r="H41" s="26"/>
      <c r="I41" s="8"/>
      <c r="J41" s="22"/>
    </row>
    <row r="42" spans="1:10" x14ac:dyDescent="0.25">
      <c r="A42" s="8"/>
      <c r="B42" s="32" t="s">
        <v>52</v>
      </c>
      <c r="C42" s="33"/>
      <c r="D42" s="11">
        <v>7782.84</v>
      </c>
      <c r="E42" s="11">
        <v>6614.97</v>
      </c>
      <c r="F42" s="15">
        <f>F43+F44</f>
        <v>6790</v>
      </c>
      <c r="G42" s="25">
        <f>(J42-D42-E42-F42)/2</f>
        <v>13396.095000000001</v>
      </c>
      <c r="H42" s="25">
        <v>13396.094999999999</v>
      </c>
      <c r="I42" s="23">
        <f>SUM(D42:H42)</f>
        <v>47980</v>
      </c>
      <c r="J42" s="22">
        <v>47980</v>
      </c>
    </row>
    <row r="43" spans="1:10" x14ac:dyDescent="0.25">
      <c r="A43" s="9" t="s">
        <v>53</v>
      </c>
      <c r="B43" s="31" t="s">
        <v>54</v>
      </c>
      <c r="C43" s="31"/>
      <c r="D43" s="8"/>
      <c r="E43" s="8"/>
      <c r="F43" s="15">
        <v>3000</v>
      </c>
      <c r="G43" s="26"/>
      <c r="H43" s="26"/>
      <c r="I43" s="8"/>
      <c r="J43" s="22"/>
    </row>
    <row r="44" spans="1:10" x14ac:dyDescent="0.25">
      <c r="A44" s="10" t="s">
        <v>55</v>
      </c>
      <c r="B44" s="31" t="s">
        <v>56</v>
      </c>
      <c r="C44" s="31"/>
      <c r="D44" s="8"/>
      <c r="E44" s="8"/>
      <c r="F44" s="15">
        <v>3790</v>
      </c>
      <c r="G44" s="24"/>
      <c r="H44" s="24"/>
      <c r="I44" s="8"/>
      <c r="J44" s="22"/>
    </row>
    <row r="45" spans="1:10" x14ac:dyDescent="0.25">
      <c r="A45" s="11"/>
      <c r="B45" s="11"/>
      <c r="C45" s="12" t="s">
        <v>10</v>
      </c>
      <c r="D45" s="23">
        <f t="shared" ref="D45:I45" si="1">D15+D24+D32+D37+D42</f>
        <v>17301.32</v>
      </c>
      <c r="E45" s="23">
        <f t="shared" si="1"/>
        <v>66966.579999999987</v>
      </c>
      <c r="F45" s="23">
        <f>F15+F24+F32+F37+F42</f>
        <v>129890</v>
      </c>
      <c r="G45" s="23">
        <f t="shared" si="1"/>
        <v>92911.05</v>
      </c>
      <c r="H45" s="23">
        <f t="shared" si="1"/>
        <v>92911.05</v>
      </c>
      <c r="I45" s="23">
        <f t="shared" si="1"/>
        <v>399980</v>
      </c>
      <c r="J45" s="22"/>
    </row>
  </sheetData>
  <mergeCells count="20">
    <mergeCell ref="B42:C42"/>
    <mergeCell ref="B43:C43"/>
    <mergeCell ref="B44:C44"/>
    <mergeCell ref="B26:C26"/>
    <mergeCell ref="B40:C40"/>
    <mergeCell ref="B29:C29"/>
    <mergeCell ref="B33:C33"/>
    <mergeCell ref="B34:C34"/>
    <mergeCell ref="B36:C36"/>
    <mergeCell ref="B38:C38"/>
    <mergeCell ref="B39:C39"/>
    <mergeCell ref="D13:I13"/>
    <mergeCell ref="B22:C22"/>
    <mergeCell ref="B21:C21"/>
    <mergeCell ref="B20:C20"/>
    <mergeCell ref="B25:C25"/>
    <mergeCell ref="B16:C16"/>
    <mergeCell ref="B17:C17"/>
    <mergeCell ref="B19:C19"/>
    <mergeCell ref="B18:C18"/>
  </mergeCells>
  <phoneticPr fontId="6" type="noConversion"/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Props1.xml><?xml version="1.0" encoding="utf-8"?>
<ds:datastoreItem xmlns:ds="http://schemas.openxmlformats.org/officeDocument/2006/customXml" ds:itemID="{DC29EA44-5C13-4A34-9ED5-D873186A8F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57E920-27DE-4CB8-87FD-51A2639E2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F65A3-6DA5-459A-A3B0-46597B868327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882d02e5-4c61-46c4-a19a-7646f427d205"/>
    <ds:schemaRef ds:uri="b307a0c0-7d3a-4978-b8ed-65dacb66435b"/>
    <ds:schemaRef ds:uri="http://purl.org/dc/dcmitype/"/>
    <ds:schemaRef ds:uri="6b6726b1-9b0b-47e5-b90b-c011c5fa9bdc"/>
    <ds:schemaRef ds:uri="2d334cad-d1a5-4c9f-b609-04d525d13fb3"/>
    <ds:schemaRef ds:uri="http://schemas.microsoft.com/sharepoint/v3"/>
    <ds:schemaRef ds:uri="4ef69ebd-a3b4-40e8-8ee7-36ccf8960234"/>
    <ds:schemaRef ds:uri="e5f4e9e3-1714-4860-8510-4efb9f6633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Gnezdovski</dc:creator>
  <cp:keywords/>
  <dc:description/>
  <cp:lastModifiedBy>Olga Gnezdovski - KUM</cp:lastModifiedBy>
  <cp:revision/>
  <dcterms:created xsi:type="dcterms:W3CDTF">2024-05-16T11:26:44Z</dcterms:created>
  <dcterms:modified xsi:type="dcterms:W3CDTF">2025-12-23T08:39:50Z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Order">
    <vt:r8>4614500</vt:r8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2025-12-03T07:52:41Z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bb7ff6aa-9182-4260-9646-b6b22c368dd0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